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ssumptions" sheetId="1" state="visible" r:id="rId1"/>
    <sheet xmlns:r="http://schemas.openxmlformats.org/officeDocument/2006/relationships" name="P&amp;L Statement" sheetId="2" state="visible" r:id="rId2"/>
    <sheet xmlns:r="http://schemas.openxmlformats.org/officeDocument/2006/relationships" name="Cash Flow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b val="1"/>
      <color rgb="00FFFFFF"/>
      <sz val="13"/>
    </font>
    <font>
      <b val="1"/>
      <color rgb="00DC2626"/>
    </font>
    <font>
      <b val="1"/>
      <color rgb="00FFFFFF"/>
      <sz val="11"/>
    </font>
    <font>
      <b val="1"/>
      <sz val="10"/>
    </font>
    <font>
      <b val="1"/>
      <color rgb="0016A34A"/>
      <sz val="11"/>
    </font>
    <font>
      <color rgb="006B7280"/>
      <sz val="10"/>
    </font>
    <font>
      <sz val="10"/>
    </font>
    <font>
      <b val="1"/>
      <color rgb="00FFFFFF"/>
      <sz val="10"/>
    </font>
  </fonts>
  <fills count="9">
    <fill>
      <patternFill/>
    </fill>
    <fill>
      <patternFill patternType="gray125"/>
    </fill>
    <fill>
      <patternFill patternType="solid">
        <fgColor rgb="00374151"/>
      </patternFill>
    </fill>
    <fill>
      <patternFill patternType="solid">
        <fgColor rgb="001D4ED8"/>
      </patternFill>
    </fill>
    <fill>
      <patternFill patternType="solid">
        <fgColor rgb="00EFF6FF"/>
      </patternFill>
    </fill>
    <fill>
      <patternFill patternType="solid">
        <fgColor rgb="00DBEAFE"/>
      </patternFill>
    </fill>
    <fill>
      <patternFill patternType="solid">
        <fgColor rgb="00047857"/>
      </patternFill>
    </fill>
    <fill>
      <patternFill patternType="solid">
        <fgColor rgb="00D1FAE5"/>
      </patternFill>
    </fill>
    <fill>
      <patternFill patternType="solid">
        <fgColor rgb="00A7F3D0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4" fillId="0" borderId="0" pivotButton="0" quotePrefix="0" xfId="0"/>
    <xf numFmtId="9" fontId="5" fillId="0" borderId="0" pivotButton="0" quotePrefix="0" xfId="0"/>
    <xf numFmtId="0" fontId="6" fillId="0" borderId="0" pivotButton="0" quotePrefix="0" xfId="0"/>
    <xf numFmtId="3" fontId="5" fillId="0" borderId="0" pivotButton="0" quotePrefix="0" xfId="0"/>
    <xf numFmtId="0" fontId="1" fillId="3" borderId="0" applyAlignment="1" pivotButton="0" quotePrefix="0" xfId="0">
      <alignment horizontal="center" vertical="center"/>
    </xf>
    <xf numFmtId="0" fontId="3" fillId="3" borderId="1" applyAlignment="1" pivotButton="0" quotePrefix="0" xfId="0">
      <alignment horizontal="center" vertical="center" wrapText="1"/>
    </xf>
    <xf numFmtId="0" fontId="7" fillId="4" borderId="0" pivotButton="0" quotePrefix="0" xfId="0"/>
    <xf numFmtId="3" fontId="7" fillId="4" borderId="1" applyAlignment="1" pivotButton="0" quotePrefix="0" xfId="0">
      <alignment horizontal="right" vertical="center"/>
    </xf>
    <xf numFmtId="3" fontId="8" fillId="3" borderId="1" applyAlignment="1" pivotButton="0" quotePrefix="0" xfId="0">
      <alignment horizontal="right"/>
    </xf>
    <xf numFmtId="0" fontId="4" fillId="5" borderId="0" pivotButton="0" quotePrefix="0" xfId="0"/>
    <xf numFmtId="3" fontId="4" fillId="5" borderId="1" applyAlignment="1" pivotButton="0" quotePrefix="0" xfId="0">
      <alignment horizontal="right" vertical="center"/>
    </xf>
    <xf numFmtId="0" fontId="1" fillId="6" borderId="0" applyAlignment="1" pivotButton="0" quotePrefix="0" xfId="0">
      <alignment horizontal="center" vertical="center"/>
    </xf>
    <xf numFmtId="0" fontId="3" fillId="6" borderId="1" applyAlignment="1" pivotButton="0" quotePrefix="0" xfId="0">
      <alignment horizontal="center" vertical="center" wrapText="1"/>
    </xf>
    <xf numFmtId="0" fontId="7" fillId="7" borderId="0" pivotButton="0" quotePrefix="0" xfId="0"/>
    <xf numFmtId="3" fontId="7" fillId="7" borderId="1" applyAlignment="1" pivotButton="0" quotePrefix="0" xfId="0">
      <alignment horizontal="right" vertical="center"/>
    </xf>
    <xf numFmtId="3" fontId="8" fillId="6" borderId="1" applyAlignment="1" pivotButton="0" quotePrefix="0" xfId="0">
      <alignment horizontal="right"/>
    </xf>
    <xf numFmtId="0" fontId="4" fillId="8" borderId="0" pivotButton="0" quotePrefix="0" xfId="0"/>
    <xf numFmtId="3" fontId="4" fillId="8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0"/>
  <sheetViews>
    <sheetView workbookViewId="0">
      <selection activeCell="A1" sqref="A1"/>
    </sheetView>
  </sheetViews>
  <sheetFormatPr baseColWidth="8" defaultRowHeight="15"/>
  <cols>
    <col width="35" customWidth="1" min="1" max="1"/>
    <col width="15" customWidth="1" min="2" max="2"/>
    <col width="25" customWidth="1" min="3" max="3"/>
  </cols>
  <sheetData>
    <row r="1" ht="30" customHeight="1">
      <c r="A1" s="1" t="inlineStr">
        <is>
          <t>📋 Assumptions &amp; Input Variables</t>
        </is>
      </c>
    </row>
    <row r="2">
      <c r="A2" s="2" t="inlineStr">
        <is>
          <t>⚠️ Edit ONLY this sheet — P&amp;L and Cash Flow update automatically</t>
        </is>
      </c>
    </row>
    <row r="3" ht="24" customHeight="1">
      <c r="A3" s="3" t="inlineStr">
        <is>
          <t>Variable</t>
        </is>
      </c>
      <c r="B3" s="3" t="inlineStr">
        <is>
          <t>Value</t>
        </is>
      </c>
      <c r="C3" s="3" t="inlineStr">
        <is>
          <t>Notes</t>
        </is>
      </c>
    </row>
    <row r="4">
      <c r="A4" s="4" t="inlineStr">
        <is>
          <t>Monthly Revenue Growth Rate</t>
        </is>
      </c>
      <c r="B4" s="5" t="n">
        <v>0.05</v>
      </c>
      <c r="C4" s="6" t="inlineStr">
        <is>
          <t>5% monthly growth</t>
        </is>
      </c>
    </row>
    <row r="5">
      <c r="A5" s="4" t="inlineStr">
        <is>
          <t>COGS % of Revenue</t>
        </is>
      </c>
      <c r="B5" s="5" t="n">
        <v>0.35</v>
      </c>
      <c r="C5" s="6" t="inlineStr">
        <is>
          <t>35% of revenue</t>
        </is>
      </c>
    </row>
    <row r="6">
      <c r="A6" s="4" t="inlineStr">
        <is>
          <t>Payroll (monthly)</t>
        </is>
      </c>
      <c r="B6" s="7" t="n">
        <v>45000</v>
      </c>
      <c r="C6" s="6" t="inlineStr">
        <is>
          <t>Fixed cost</t>
        </is>
      </c>
    </row>
    <row r="7">
      <c r="A7" s="4" t="inlineStr">
        <is>
          <t>Rent &amp; Utilities (monthly)</t>
        </is>
      </c>
      <c r="B7" s="7" t="n">
        <v>8000</v>
      </c>
      <c r="C7" s="6" t="inlineStr">
        <is>
          <t>Fixed cost</t>
        </is>
      </c>
    </row>
    <row r="8">
      <c r="A8" s="4" t="inlineStr">
        <is>
          <t>Marketing % of Revenue</t>
        </is>
      </c>
      <c r="B8" s="5" t="n">
        <v>0.1</v>
      </c>
      <c r="C8" s="6" t="inlineStr">
        <is>
          <t>10% of revenue</t>
        </is>
      </c>
    </row>
    <row r="9">
      <c r="A9" s="4" t="inlineStr">
        <is>
          <t>Tax Rate</t>
        </is>
      </c>
      <c r="B9" s="5" t="n">
        <v>0.21</v>
      </c>
      <c r="C9" s="6" t="inlineStr">
        <is>
          <t>21% corporate tax</t>
        </is>
      </c>
    </row>
    <row r="10">
      <c r="A10" s="4" t="inlineStr">
        <is>
          <t>Starting Cash Balance</t>
        </is>
      </c>
      <c r="B10" s="7" t="n">
        <v>100000</v>
      </c>
      <c r="C10" s="6" t="inlineStr">
        <is>
          <t>Initial cash</t>
        </is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N12"/>
  <sheetViews>
    <sheetView workbookViewId="0">
      <pane xSplit="1" ySplit="2" topLeftCell="B3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</cols>
  <sheetData>
    <row r="1" ht="30" customHeight="1">
      <c r="A1" s="8" t="inlineStr">
        <is>
          <t>📊 12-Month Profit &amp; Loss Statement</t>
        </is>
      </c>
    </row>
    <row r="2" ht="24" customHeight="1">
      <c r="A2" s="9" t="inlineStr"/>
      <c r="B2" s="9" t="inlineStr">
        <is>
          <t>Jan</t>
        </is>
      </c>
      <c r="C2" s="9" t="inlineStr">
        <is>
          <t>Feb</t>
        </is>
      </c>
      <c r="D2" s="9" t="inlineStr">
        <is>
          <t>Mar</t>
        </is>
      </c>
      <c r="E2" s="9" t="inlineStr">
        <is>
          <t>Apr</t>
        </is>
      </c>
      <c r="F2" s="9" t="inlineStr">
        <is>
          <t>May</t>
        </is>
      </c>
      <c r="G2" s="9" t="inlineStr">
        <is>
          <t>Jun</t>
        </is>
      </c>
      <c r="H2" s="9" t="inlineStr">
        <is>
          <t>Jul</t>
        </is>
      </c>
      <c r="I2" s="9" t="inlineStr">
        <is>
          <t>Aug</t>
        </is>
      </c>
      <c r="J2" s="9" t="inlineStr">
        <is>
          <t>Sep</t>
        </is>
      </c>
      <c r="K2" s="9" t="inlineStr">
        <is>
          <t>Oct</t>
        </is>
      </c>
      <c r="L2" s="9" t="inlineStr">
        <is>
          <t>Nov</t>
        </is>
      </c>
      <c r="M2" s="9" t="inlineStr">
        <is>
          <t>Dec</t>
        </is>
      </c>
      <c r="N2" s="9" t="inlineStr">
        <is>
          <t>TOTAL</t>
        </is>
      </c>
    </row>
    <row r="3">
      <c r="A3" s="10" t="inlineStr">
        <is>
          <t>Revenue</t>
        </is>
      </c>
      <c r="B3" s="11" t="n">
        <v>80000</v>
      </c>
      <c r="C3" s="11" t="n">
        <v>84000</v>
      </c>
      <c r="D3" s="11" t="n">
        <v>88200</v>
      </c>
      <c r="E3" s="11" t="n">
        <v>92610</v>
      </c>
      <c r="F3" s="11" t="n">
        <v>97241</v>
      </c>
      <c r="G3" s="11" t="n">
        <v>102103</v>
      </c>
      <c r="H3" s="11" t="n">
        <v>107208</v>
      </c>
      <c r="I3" s="11" t="n">
        <v>112568</v>
      </c>
      <c r="J3" s="11" t="n">
        <v>118196</v>
      </c>
      <c r="K3" s="11" t="n">
        <v>124106</v>
      </c>
      <c r="L3" s="11" t="n">
        <v>130312</v>
      </c>
      <c r="M3" s="11" t="n">
        <v>136827</v>
      </c>
      <c r="N3" s="12">
        <f>SUM(B3:M3)</f>
        <v/>
      </c>
    </row>
    <row r="4">
      <c r="A4" s="10" t="inlineStr">
        <is>
          <t>COGS</t>
        </is>
      </c>
      <c r="B4" s="11" t="n">
        <v>28000</v>
      </c>
      <c r="C4" s="11" t="n">
        <v>29400</v>
      </c>
      <c r="D4" s="11" t="n">
        <v>30870</v>
      </c>
      <c r="E4" s="11" t="n">
        <v>32413</v>
      </c>
      <c r="F4" s="11" t="n">
        <v>34034</v>
      </c>
      <c r="G4" s="11" t="n">
        <v>35736</v>
      </c>
      <c r="H4" s="11" t="n">
        <v>37523</v>
      </c>
      <c r="I4" s="11" t="n">
        <v>39399</v>
      </c>
      <c r="J4" s="11" t="n">
        <v>41369</v>
      </c>
      <c r="K4" s="11" t="n">
        <v>43437</v>
      </c>
      <c r="L4" s="11" t="n">
        <v>45609</v>
      </c>
      <c r="M4" s="11" t="n">
        <v>47889</v>
      </c>
      <c r="N4" s="12">
        <f>SUM(B4:M4)</f>
        <v/>
      </c>
    </row>
    <row r="5">
      <c r="A5" s="13" t="inlineStr">
        <is>
          <t>Gross Profit</t>
        </is>
      </c>
      <c r="B5" s="14">
        <f>B3-B4</f>
        <v/>
      </c>
      <c r="C5" s="14">
        <f>C3-C4</f>
        <v/>
      </c>
      <c r="D5" s="14">
        <f>D3-D4</f>
        <v/>
      </c>
      <c r="E5" s="14">
        <f>E3-E4</f>
        <v/>
      </c>
      <c r="F5" s="14">
        <f>F3-F4</f>
        <v/>
      </c>
      <c r="G5" s="14">
        <f>G3-G4</f>
        <v/>
      </c>
      <c r="H5" s="14">
        <f>H3-H4</f>
        <v/>
      </c>
      <c r="I5" s="14">
        <f>I3-I4</f>
        <v/>
      </c>
      <c r="J5" s="14">
        <f>J3-J4</f>
        <v/>
      </c>
      <c r="K5" s="14">
        <f>K3-K4</f>
        <v/>
      </c>
      <c r="L5" s="14">
        <f>L3-L4</f>
        <v/>
      </c>
      <c r="M5" s="14">
        <f>M3-M4</f>
        <v/>
      </c>
      <c r="N5" s="12">
        <f>SUM(B5:M5)</f>
        <v/>
      </c>
    </row>
    <row r="6">
      <c r="A6" s="10" t="inlineStr">
        <is>
          <t>Payroll</t>
        </is>
      </c>
      <c r="B6" s="11" t="n">
        <v>45000</v>
      </c>
      <c r="C6" s="11" t="n">
        <v>45000</v>
      </c>
      <c r="D6" s="11" t="n">
        <v>45000</v>
      </c>
      <c r="E6" s="11" t="n">
        <v>45000</v>
      </c>
      <c r="F6" s="11" t="n">
        <v>45000</v>
      </c>
      <c r="G6" s="11" t="n">
        <v>45000</v>
      </c>
      <c r="H6" s="11" t="n">
        <v>45000</v>
      </c>
      <c r="I6" s="11" t="n">
        <v>45000</v>
      </c>
      <c r="J6" s="11" t="n">
        <v>45000</v>
      </c>
      <c r="K6" s="11" t="n">
        <v>45000</v>
      </c>
      <c r="L6" s="11" t="n">
        <v>45000</v>
      </c>
      <c r="M6" s="11" t="n">
        <v>45000</v>
      </c>
      <c r="N6" s="12">
        <f>SUM(B6:M6)</f>
        <v/>
      </c>
    </row>
    <row r="7">
      <c r="A7" s="10" t="inlineStr">
        <is>
          <t>Rent &amp; Utilities</t>
        </is>
      </c>
      <c r="B7" s="11" t="n">
        <v>8000</v>
      </c>
      <c r="C7" s="11" t="n">
        <v>8000</v>
      </c>
      <c r="D7" s="11" t="n">
        <v>8000</v>
      </c>
      <c r="E7" s="11" t="n">
        <v>8000</v>
      </c>
      <c r="F7" s="11" t="n">
        <v>8000</v>
      </c>
      <c r="G7" s="11" t="n">
        <v>8000</v>
      </c>
      <c r="H7" s="11" t="n">
        <v>8000</v>
      </c>
      <c r="I7" s="11" t="n">
        <v>8000</v>
      </c>
      <c r="J7" s="11" t="n">
        <v>8000</v>
      </c>
      <c r="K7" s="11" t="n">
        <v>8000</v>
      </c>
      <c r="L7" s="11" t="n">
        <v>8000</v>
      </c>
      <c r="M7" s="11" t="n">
        <v>8000</v>
      </c>
      <c r="N7" s="12">
        <f>SUM(B7:M7)</f>
        <v/>
      </c>
    </row>
    <row r="8">
      <c r="A8" s="10" t="inlineStr">
        <is>
          <t>Marketing</t>
        </is>
      </c>
      <c r="B8" s="11" t="n">
        <v>8000</v>
      </c>
      <c r="C8" s="11" t="n">
        <v>8400</v>
      </c>
      <c r="D8" s="11" t="n">
        <v>8820</v>
      </c>
      <c r="E8" s="11" t="n">
        <v>9261</v>
      </c>
      <c r="F8" s="11" t="n">
        <v>9724</v>
      </c>
      <c r="G8" s="11" t="n">
        <v>10210</v>
      </c>
      <c r="H8" s="11" t="n">
        <v>10721</v>
      </c>
      <c r="I8" s="11" t="n">
        <v>11257</v>
      </c>
      <c r="J8" s="11" t="n">
        <v>11820</v>
      </c>
      <c r="K8" s="11" t="n">
        <v>12411</v>
      </c>
      <c r="L8" s="11" t="n">
        <v>13031</v>
      </c>
      <c r="M8" s="11" t="n">
        <v>13683</v>
      </c>
      <c r="N8" s="12">
        <f>SUM(B8:M8)</f>
        <v/>
      </c>
    </row>
    <row r="9">
      <c r="A9" s="13" t="inlineStr">
        <is>
          <t>Total OpEx</t>
        </is>
      </c>
      <c r="B9" s="14">
        <f>SUM(B6:B8)</f>
        <v/>
      </c>
      <c r="C9" s="14">
        <f>SUM(C6:C8)</f>
        <v/>
      </c>
      <c r="D9" s="14">
        <f>SUM(D6:D8)</f>
        <v/>
      </c>
      <c r="E9" s="14">
        <f>SUM(E6:E8)</f>
        <v/>
      </c>
      <c r="F9" s="14">
        <f>SUM(F6:F8)</f>
        <v/>
      </c>
      <c r="G9" s="14">
        <f>SUM(G6:G8)</f>
        <v/>
      </c>
      <c r="H9" s="14">
        <f>SUM(H6:H8)</f>
        <v/>
      </c>
      <c r="I9" s="14">
        <f>SUM(I6:I8)</f>
        <v/>
      </c>
      <c r="J9" s="14">
        <f>SUM(J6:J8)</f>
        <v/>
      </c>
      <c r="K9" s="14">
        <f>SUM(K6:K8)</f>
        <v/>
      </c>
      <c r="L9" s="14">
        <f>SUM(L6:L8)</f>
        <v/>
      </c>
      <c r="M9" s="14">
        <f>SUM(M6:M8)</f>
        <v/>
      </c>
      <c r="N9" s="12">
        <f>SUM(B9:M9)</f>
        <v/>
      </c>
    </row>
    <row r="10">
      <c r="A10" s="13" t="inlineStr">
        <is>
          <t>EBITDA</t>
        </is>
      </c>
      <c r="B10" s="14">
        <f>B5-B9</f>
        <v/>
      </c>
      <c r="C10" s="14">
        <f>C5-C9</f>
        <v/>
      </c>
      <c r="D10" s="14">
        <f>D5-D9</f>
        <v/>
      </c>
      <c r="E10" s="14">
        <f>E5-E9</f>
        <v/>
      </c>
      <c r="F10" s="14">
        <f>F5-F9</f>
        <v/>
      </c>
      <c r="G10" s="14">
        <f>G5-G9</f>
        <v/>
      </c>
      <c r="H10" s="14">
        <f>H5-H9</f>
        <v/>
      </c>
      <c r="I10" s="14">
        <f>I5-I9</f>
        <v/>
      </c>
      <c r="J10" s="14">
        <f>J5-J9</f>
        <v/>
      </c>
      <c r="K10" s="14">
        <f>K5-K9</f>
        <v/>
      </c>
      <c r="L10" s="14">
        <f>L5-L9</f>
        <v/>
      </c>
      <c r="M10" s="14">
        <f>M5-M9</f>
        <v/>
      </c>
      <c r="N10" s="12">
        <f>SUM(B10:M10)</f>
        <v/>
      </c>
    </row>
    <row r="11">
      <c r="A11" s="13" t="inlineStr">
        <is>
          <t>Tax (21%)</t>
        </is>
      </c>
      <c r="B11" s="14">
        <f>MAX(B10*0.21,0)</f>
        <v/>
      </c>
      <c r="C11" s="14">
        <f>MAX(C10*0.21,0)</f>
        <v/>
      </c>
      <c r="D11" s="14">
        <f>MAX(D10*0.21,0)</f>
        <v/>
      </c>
      <c r="E11" s="14">
        <f>MAX(E10*0.21,0)</f>
        <v/>
      </c>
      <c r="F11" s="14">
        <f>MAX(F10*0.21,0)</f>
        <v/>
      </c>
      <c r="G11" s="14">
        <f>MAX(G10*0.21,0)</f>
        <v/>
      </c>
      <c r="H11" s="14">
        <f>MAX(H10*0.21,0)</f>
        <v/>
      </c>
      <c r="I11" s="14">
        <f>MAX(I10*0.21,0)</f>
        <v/>
      </c>
      <c r="J11" s="14">
        <f>MAX(J10*0.21,0)</f>
        <v/>
      </c>
      <c r="K11" s="14">
        <f>MAX(K10*0.21,0)</f>
        <v/>
      </c>
      <c r="L11" s="14">
        <f>MAX(L10*0.21,0)</f>
        <v/>
      </c>
      <c r="M11" s="14">
        <f>MAX(M10*0.21,0)</f>
        <v/>
      </c>
      <c r="N11" s="12">
        <f>SUM(B11:M11)</f>
        <v/>
      </c>
    </row>
    <row r="12">
      <c r="A12" s="13" t="inlineStr">
        <is>
          <t>Net Income</t>
        </is>
      </c>
      <c r="B12" s="14">
        <f>B10-B11</f>
        <v/>
      </c>
      <c r="C12" s="14">
        <f>C10-C11</f>
        <v/>
      </c>
      <c r="D12" s="14">
        <f>D10-D11</f>
        <v/>
      </c>
      <c r="E12" s="14">
        <f>E10-E11</f>
        <v/>
      </c>
      <c r="F12" s="14">
        <f>F10-F11</f>
        <v/>
      </c>
      <c r="G12" s="14">
        <f>G10-G11</f>
        <v/>
      </c>
      <c r="H12" s="14">
        <f>H10-H11</f>
        <v/>
      </c>
      <c r="I12" s="14">
        <f>I10-I11</f>
        <v/>
      </c>
      <c r="J12" s="14">
        <f>J10-J11</f>
        <v/>
      </c>
      <c r="K12" s="14">
        <f>K10-K11</f>
        <v/>
      </c>
      <c r="L12" s="14">
        <f>L10-L11</f>
        <v/>
      </c>
      <c r="M12" s="14">
        <f>M10-M11</f>
        <v/>
      </c>
      <c r="N12" s="12">
        <f>SUM(B12:M12)</f>
        <v/>
      </c>
    </row>
  </sheetData>
  <mergeCells count="1">
    <mergeCell ref="A1:M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N7"/>
  <sheetViews>
    <sheetView workbookViewId="0">
      <selection activeCell="A1" sqref="A1"/>
    </sheetView>
  </sheetViews>
  <sheetFormatPr baseColWidth="8" defaultRowHeight="15"/>
  <cols>
    <col width="2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</cols>
  <sheetData>
    <row r="1" ht="30" customHeight="1">
      <c r="A1" s="15" t="inlineStr">
        <is>
          <t>💰 12-Month Cash Flow Forecast</t>
        </is>
      </c>
    </row>
    <row r="2" ht="24" customHeight="1">
      <c r="A2" s="16" t="inlineStr"/>
      <c r="B2" s="16" t="inlineStr">
        <is>
          <t>Jan</t>
        </is>
      </c>
      <c r="C2" s="16" t="inlineStr">
        <is>
          <t>Feb</t>
        </is>
      </c>
      <c r="D2" s="16" t="inlineStr">
        <is>
          <t>Mar</t>
        </is>
      </c>
      <c r="E2" s="16" t="inlineStr">
        <is>
          <t>Apr</t>
        </is>
      </c>
      <c r="F2" s="16" t="inlineStr">
        <is>
          <t>May</t>
        </is>
      </c>
      <c r="G2" s="16" t="inlineStr">
        <is>
          <t>Jun</t>
        </is>
      </c>
      <c r="H2" s="16" t="inlineStr">
        <is>
          <t>Jul</t>
        </is>
      </c>
      <c r="I2" s="16" t="inlineStr">
        <is>
          <t>Aug</t>
        </is>
      </c>
      <c r="J2" s="16" t="inlineStr">
        <is>
          <t>Sep</t>
        </is>
      </c>
      <c r="K2" s="16" t="inlineStr">
        <is>
          <t>Oct</t>
        </is>
      </c>
      <c r="L2" s="16" t="inlineStr">
        <is>
          <t>Nov</t>
        </is>
      </c>
      <c r="M2" s="16" t="inlineStr">
        <is>
          <t>Dec</t>
        </is>
      </c>
      <c r="N2" s="16" t="inlineStr">
        <is>
          <t>TOTAL</t>
        </is>
      </c>
    </row>
    <row r="3">
      <c r="A3" s="17" t="inlineStr">
        <is>
          <t>Cash Inflows (Revenue)</t>
        </is>
      </c>
      <c r="B3" s="18" t="n">
        <v>80000</v>
      </c>
      <c r="C3" s="18" t="n">
        <v>84000</v>
      </c>
      <c r="D3" s="18" t="n">
        <v>88200</v>
      </c>
      <c r="E3" s="18" t="n">
        <v>92610</v>
      </c>
      <c r="F3" s="18" t="n">
        <v>97241</v>
      </c>
      <c r="G3" s="18" t="n">
        <v>102103</v>
      </c>
      <c r="H3" s="18" t="n">
        <v>107208</v>
      </c>
      <c r="I3" s="18" t="n">
        <v>112568</v>
      </c>
      <c r="J3" s="18" t="n">
        <v>118196</v>
      </c>
      <c r="K3" s="18" t="n">
        <v>124106</v>
      </c>
      <c r="L3" s="18" t="n">
        <v>130312</v>
      </c>
      <c r="M3" s="18" t="n">
        <v>136827</v>
      </c>
      <c r="N3" s="19">
        <f>SUM(B3:M3)</f>
        <v/>
      </c>
    </row>
    <row r="4">
      <c r="A4" s="17" t="inlineStr">
        <is>
          <t>Total Cash Outflows</t>
        </is>
      </c>
      <c r="B4" s="18" t="n">
        <v>89000</v>
      </c>
      <c r="C4" s="18" t="n">
        <v>90800</v>
      </c>
      <c r="D4" s="18" t="n">
        <v>92690</v>
      </c>
      <c r="E4" s="18" t="n">
        <v>94674</v>
      </c>
      <c r="F4" s="18" t="n">
        <v>96758</v>
      </c>
      <c r="G4" s="18" t="n">
        <v>98946</v>
      </c>
      <c r="H4" s="18" t="n">
        <v>101244</v>
      </c>
      <c r="I4" s="18" t="n">
        <v>103656</v>
      </c>
      <c r="J4" s="18" t="n">
        <v>106188</v>
      </c>
      <c r="K4" s="18" t="n">
        <v>108848</v>
      </c>
      <c r="L4" s="18" t="n">
        <v>111640</v>
      </c>
      <c r="M4" s="18" t="n">
        <v>114572</v>
      </c>
      <c r="N4" s="19">
        <f>SUM(B4:M4)</f>
        <v/>
      </c>
    </row>
    <row r="5">
      <c r="A5" s="20" t="inlineStr">
        <is>
          <t>Net Cash Flow</t>
        </is>
      </c>
      <c r="B5" s="21">
        <f>B3-B4</f>
        <v/>
      </c>
      <c r="C5" s="21">
        <f>C3-C4</f>
        <v/>
      </c>
      <c r="D5" s="21">
        <f>D3-D4</f>
        <v/>
      </c>
      <c r="E5" s="21">
        <f>E3-E4</f>
        <v/>
      </c>
      <c r="F5" s="21">
        <f>F3-F4</f>
        <v/>
      </c>
      <c r="G5" s="21">
        <f>G3-G4</f>
        <v/>
      </c>
      <c r="H5" s="21">
        <f>H3-H4</f>
        <v/>
      </c>
      <c r="I5" s="21">
        <f>I3-I4</f>
        <v/>
      </c>
      <c r="J5" s="21">
        <f>J3-J4</f>
        <v/>
      </c>
      <c r="K5" s="21">
        <f>K3-K4</f>
        <v/>
      </c>
      <c r="L5" s="21">
        <f>L3-L4</f>
        <v/>
      </c>
      <c r="M5" s="21">
        <f>M3-M4</f>
        <v/>
      </c>
      <c r="N5" s="19">
        <f>SUM(B5:M5)</f>
        <v/>
      </c>
    </row>
    <row r="6">
      <c r="A6" s="20" t="inlineStr">
        <is>
          <t>Opening Balance</t>
        </is>
      </c>
      <c r="B6" s="21">
        <f>Assumptions!B10</f>
        <v/>
      </c>
      <c r="C6" s="21">
        <f>B7</f>
        <v/>
      </c>
      <c r="D6" s="21">
        <f>C7</f>
        <v/>
      </c>
      <c r="E6" s="21">
        <f>D7</f>
        <v/>
      </c>
      <c r="F6" s="21">
        <f>E7</f>
        <v/>
      </c>
      <c r="G6" s="21">
        <f>F7</f>
        <v/>
      </c>
      <c r="H6" s="21">
        <f>G7</f>
        <v/>
      </c>
      <c r="I6" s="21">
        <f>H7</f>
        <v/>
      </c>
      <c r="J6" s="21">
        <f>I7</f>
        <v/>
      </c>
      <c r="K6" s="21">
        <f>J7</f>
        <v/>
      </c>
      <c r="L6" s="21">
        <f>K7</f>
        <v/>
      </c>
      <c r="M6" s="21">
        <f>L7</f>
        <v/>
      </c>
      <c r="N6" s="19" t="n"/>
    </row>
    <row r="7">
      <c r="A7" s="20" t="inlineStr">
        <is>
          <t>Closing Balance</t>
        </is>
      </c>
      <c r="B7" s="21">
        <f>B6+B5</f>
        <v/>
      </c>
      <c r="C7" s="21">
        <f>C6+C5</f>
        <v/>
      </c>
      <c r="D7" s="21">
        <f>D6+D5</f>
        <v/>
      </c>
      <c r="E7" s="21">
        <f>E6+E5</f>
        <v/>
      </c>
      <c r="F7" s="21">
        <f>F6+F5</f>
        <v/>
      </c>
      <c r="G7" s="21">
        <f>G6+G5</f>
        <v/>
      </c>
      <c r="H7" s="21">
        <f>H6+H5</f>
        <v/>
      </c>
      <c r="I7" s="21">
        <f>I6+I5</f>
        <v/>
      </c>
      <c r="J7" s="21">
        <f>J6+J5</f>
        <v/>
      </c>
      <c r="K7" s="21">
        <f>K6+K5</f>
        <v/>
      </c>
      <c r="L7" s="21">
        <f>L6+L5</f>
        <v/>
      </c>
      <c r="M7" s="21">
        <f>M6+M5</f>
        <v/>
      </c>
      <c r="N7" s="19" t="n"/>
    </row>
  </sheetData>
  <mergeCells count="1">
    <mergeCell ref="A1:M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2026-03-16T03:00:04Z</dcterms:created>
  <dcterms:modified xmlns:dcterms="http://purl.org/dc/terms/" xmlns:xsi="http://www.w3.org/2001/XMLSchema-instance" xsi:type="dcterms:W3CDTF">2026-03-16T03:00:04Z</dcterms:modified>
</cp:coreProperties>
</file>